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660" yWindow="2295" windowWidth="22650" windowHeight="721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O19" i="1" l="1"/>
  <c r="N19" i="1"/>
  <c r="M19" i="1"/>
  <c r="L19" i="1"/>
  <c r="O18" i="1"/>
  <c r="N18" i="1"/>
  <c r="M18" i="1"/>
  <c r="L18" i="1"/>
  <c r="O17" i="1"/>
  <c r="N17" i="1"/>
  <c r="M17" i="1"/>
  <c r="L17" i="1"/>
  <c r="O16" i="1"/>
  <c r="N16" i="1"/>
  <c r="M16" i="1"/>
  <c r="L16" i="1"/>
  <c r="O15" i="1"/>
  <c r="N15" i="1"/>
  <c r="M15" i="1"/>
  <c r="L15" i="1"/>
  <c r="O14" i="1"/>
  <c r="N14" i="1"/>
  <c r="M14" i="1"/>
  <c r="L14" i="1"/>
  <c r="O13" i="1"/>
  <c r="N13" i="1"/>
  <c r="M13" i="1"/>
  <c r="L13" i="1"/>
  <c r="O12" i="1"/>
  <c r="N12" i="1"/>
  <c r="M12" i="1"/>
  <c r="L12" i="1"/>
  <c r="O11" i="1"/>
  <c r="N11" i="1"/>
  <c r="M11" i="1"/>
  <c r="L11" i="1"/>
  <c r="O10" i="1"/>
  <c r="N10" i="1"/>
  <c r="M10" i="1"/>
  <c r="L10" i="1"/>
  <c r="O9" i="1"/>
  <c r="N9" i="1"/>
  <c r="M9" i="1"/>
  <c r="L9" i="1"/>
  <c r="O8" i="1"/>
  <c r="N8" i="1"/>
  <c r="M8" i="1"/>
  <c r="L8" i="1"/>
  <c r="O7" i="1"/>
  <c r="N7" i="1"/>
  <c r="M7" i="1"/>
  <c r="L7" i="1"/>
  <c r="O6" i="1"/>
  <c r="N6" i="1"/>
  <c r="M6" i="1"/>
  <c r="L6" i="1"/>
  <c r="O5" i="1"/>
  <c r="N5" i="1"/>
  <c r="M5" i="1"/>
  <c r="L5" i="1"/>
  <c r="O4" i="1"/>
  <c r="N4" i="1"/>
  <c r="M4" i="1"/>
  <c r="L4" i="1"/>
  <c r="O3" i="1"/>
  <c r="N3" i="1"/>
  <c r="M3" i="1"/>
  <c r="L3" i="1"/>
  <c r="O2" i="1"/>
  <c r="N2" i="1"/>
  <c r="M2" i="1"/>
  <c r="L2" i="1"/>
</calcChain>
</file>

<file path=xl/comments1.xml><?xml version="1.0" encoding="utf-8"?>
<comments xmlns="http://schemas.openxmlformats.org/spreadsheetml/2006/main">
  <authors>
    <author>Author</author>
  </authors>
  <commentList>
    <comment ref="L1" authorId="0">
      <text>
        <r>
          <rPr>
            <b/>
            <sz val="9"/>
            <color indexed="81"/>
            <rFont val="Tahoma"/>
            <charset val="1"/>
          </rPr>
          <t>Attention : régler les diamètres physiques en fonction des données fournisseurs</t>
        </r>
      </text>
    </comment>
  </commentList>
</comments>
</file>

<file path=xl/sharedStrings.xml><?xml version="1.0" encoding="utf-8"?>
<sst xmlns="http://schemas.openxmlformats.org/spreadsheetml/2006/main" count="184" uniqueCount="87">
  <si>
    <t xml:space="preserve">Designation </t>
  </si>
  <si>
    <t>BendingRadius</t>
  </si>
  <si>
    <t>PhysicalDiameter</t>
  </si>
  <si>
    <t>CoverThickness</t>
  </si>
  <si>
    <t>HookRadius</t>
  </si>
  <si>
    <t>HookLength</t>
  </si>
  <si>
    <t>20mm</t>
  </si>
  <si>
    <t>IfcReinforcingBarType_NominalDiameter</t>
  </si>
  <si>
    <t>IfcReinforcingBarType_BarSurface</t>
  </si>
  <si>
    <t>TEXTURED</t>
  </si>
  <si>
    <t>HookAngle</t>
  </si>
  <si>
    <t>IfcReinforcingBarType_SteelGrade</t>
  </si>
  <si>
    <t>IfcReinforcingBarType_PredefinedType</t>
  </si>
  <si>
    <t>IfcReinforcingBarType_CrossSectionArea</t>
  </si>
  <si>
    <t>IfcReinforcingBarType_Tag</t>
  </si>
  <si>
    <t>IfcReinforcingBarType_BarLength</t>
  </si>
  <si>
    <t>IfcReinforcingBarType_BendingShapeCode</t>
  </si>
  <si>
    <t>IfcReinforcingBarType_ElementType</t>
  </si>
  <si>
    <t>IfcQto_ReinforcingElementBaseQuantities_MethodOfMeasurement</t>
  </si>
  <si>
    <t>Template_A</t>
  </si>
  <si>
    <t>Template_B</t>
  </si>
  <si>
    <t>Template_C</t>
  </si>
  <si>
    <t>10mm</t>
  </si>
  <si>
    <t>25mm</t>
  </si>
  <si>
    <t>30mm</t>
  </si>
  <si>
    <t>16mm</t>
  </si>
  <si>
    <t>Template_Offset - Layer Support</t>
  </si>
  <si>
    <t>Layer_Color</t>
  </si>
  <si>
    <t>0.255.0</t>
  </si>
  <si>
    <t>0.0.255</t>
  </si>
  <si>
    <t>HA10</t>
  </si>
  <si>
    <t>NOTDEFINED</t>
  </si>
  <si>
    <t>HA6</t>
  </si>
  <si>
    <t>HA8</t>
  </si>
  <si>
    <t>HA12</t>
  </si>
  <si>
    <t>HA14</t>
  </si>
  <si>
    <t>HA16</t>
  </si>
  <si>
    <t>HA20</t>
  </si>
  <si>
    <t>HA25</t>
  </si>
  <si>
    <t>HA32</t>
  </si>
  <si>
    <t>HA40</t>
  </si>
  <si>
    <t>Ø5</t>
  </si>
  <si>
    <t>Ø6</t>
  </si>
  <si>
    <t>Ø7</t>
  </si>
  <si>
    <t>Ø8</t>
  </si>
  <si>
    <t>Ø10</t>
  </si>
  <si>
    <t>Ø12</t>
  </si>
  <si>
    <t>Ø14</t>
  </si>
  <si>
    <t>Ø16</t>
  </si>
  <si>
    <t>28.3mm2</t>
  </si>
  <si>
    <t>50.3mm2</t>
  </si>
  <si>
    <t>78.5mm2</t>
  </si>
  <si>
    <t>113mm2</t>
  </si>
  <si>
    <t>154mm2</t>
  </si>
  <si>
    <t>201mm2</t>
  </si>
  <si>
    <t>314mm2</t>
  </si>
  <si>
    <t>491mm2</t>
  </si>
  <si>
    <t>804mm2</t>
  </si>
  <si>
    <t>1257mm2</t>
  </si>
  <si>
    <t>19.6mm2</t>
  </si>
  <si>
    <t>38.5mm2</t>
  </si>
  <si>
    <t>6mm</t>
  </si>
  <si>
    <t>8mm</t>
  </si>
  <si>
    <t>12mm</t>
  </si>
  <si>
    <t>14mm</t>
  </si>
  <si>
    <t>32mm</t>
  </si>
  <si>
    <t>40mm</t>
  </si>
  <si>
    <t>5mm</t>
  </si>
  <si>
    <t>7mm</t>
  </si>
  <si>
    <t>PLAIN</t>
  </si>
  <si>
    <t>90deg</t>
  </si>
  <si>
    <t>255.120.0</t>
  </si>
  <si>
    <t>200.105.210</t>
  </si>
  <si>
    <t>255.130.0</t>
  </si>
  <si>
    <t>60.190.200</t>
  </si>
  <si>
    <t>90.80.180</t>
  </si>
  <si>
    <t>200.195.55</t>
  </si>
  <si>
    <t>105.150.120</t>
  </si>
  <si>
    <t>255.0.130</t>
  </si>
  <si>
    <t>15.240.240</t>
  </si>
  <si>
    <t>5.100.100</t>
  </si>
  <si>
    <t>200.100.155</t>
  </si>
  <si>
    <t>210.220.80</t>
  </si>
  <si>
    <t>50.250.115</t>
  </si>
  <si>
    <t>50.175.250</t>
  </si>
  <si>
    <t>215.215.0</t>
  </si>
  <si>
    <t>15.200.50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</si>
</sst>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9"/>
  <sheetViews>
    <sheetView tabSelected="1" zoomScaleNormal="100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B1" sqref="B1"/>
    </sheetView>
  </sheetViews>
  <sheetFormatPr defaultRowHeight="15" x14ac:dyDescent="0.25"/>
  <cols>
    <col min="1" max="1" width="12" style="1" bestFit="1" customWidth="1"/>
    <col min="2" max="2" width="34" style="1" bestFit="1" customWidth="1"/>
    <col min="3" max="3" width="24.85546875" style="1" bestFit="1" customWidth="1"/>
    <col min="4" max="4" width="32" style="1" bestFit="1" customWidth="1"/>
    <col min="5" max="5" width="37.7109375" style="1" bestFit="1" customWidth="1"/>
    <col min="6" max="6" width="36.5703125" style="1" bestFit="1" customWidth="1"/>
    <col min="7" max="7" width="38.28515625" style="1" bestFit="1" customWidth="1"/>
    <col min="8" max="8" width="31" style="1" bestFit="1" customWidth="1"/>
    <col min="9" max="9" width="31.5703125" style="1" bestFit="1" customWidth="1"/>
    <col min="10" max="10" width="39.7109375" style="1" customWidth="1"/>
    <col min="11" max="11" width="62.85546875" style="1" bestFit="1" customWidth="1"/>
    <col min="12" max="12" width="16.5703125" style="1" bestFit="1" customWidth="1"/>
    <col min="13" max="13" width="14.28515625" style="1" bestFit="1" customWidth="1"/>
    <col min="14" max="14" width="11.42578125" style="1" bestFit="1" customWidth="1"/>
    <col min="15" max="15" width="11.5703125" style="1" bestFit="1" customWidth="1"/>
    <col min="16" max="16" width="10.7109375" style="1" bestFit="1" customWidth="1"/>
    <col min="17" max="17" width="14.85546875" style="1" bestFit="1" customWidth="1"/>
    <col min="18" max="18" width="11.42578125" style="1" bestFit="1" customWidth="1"/>
    <col min="19" max="19" width="11.7109375" style="1" bestFit="1" customWidth="1"/>
    <col min="20" max="21" width="11.5703125" style="1" bestFit="1" customWidth="1"/>
    <col min="22" max="22" width="30.42578125" style="1" bestFit="1" customWidth="1"/>
    <col min="23" max="16384" width="9.140625" style="1"/>
  </cols>
  <sheetData>
    <row r="1" spans="1:22" x14ac:dyDescent="0.25">
      <c r="A1" s="2" t="s">
        <v>0</v>
      </c>
      <c r="B1" s="2" t="s">
        <v>17</v>
      </c>
      <c r="C1" s="2" t="s">
        <v>14</v>
      </c>
      <c r="D1" s="2" t="s">
        <v>11</v>
      </c>
      <c r="E1" s="2" t="s">
        <v>13</v>
      </c>
      <c r="F1" s="2" t="s">
        <v>12</v>
      </c>
      <c r="G1" s="2" t="s">
        <v>7</v>
      </c>
      <c r="H1" s="2" t="s">
        <v>15</v>
      </c>
      <c r="I1" s="2" t="s">
        <v>8</v>
      </c>
      <c r="J1" s="2" t="s">
        <v>16</v>
      </c>
      <c r="K1" s="2" t="s">
        <v>18</v>
      </c>
      <c r="L1" s="2" t="s">
        <v>2</v>
      </c>
      <c r="M1" s="2" t="s">
        <v>1</v>
      </c>
      <c r="N1" s="2" t="s">
        <v>4</v>
      </c>
      <c r="O1" s="2" t="s">
        <v>5</v>
      </c>
      <c r="P1" s="2" t="s">
        <v>10</v>
      </c>
      <c r="Q1" s="2" t="s">
        <v>3</v>
      </c>
      <c r="R1" s="2" t="s">
        <v>27</v>
      </c>
      <c r="S1" s="2" t="s">
        <v>19</v>
      </c>
      <c r="T1" s="2" t="s">
        <v>20</v>
      </c>
      <c r="U1" s="2" t="s">
        <v>21</v>
      </c>
      <c r="V1" s="2" t="s">
        <v>26</v>
      </c>
    </row>
    <row r="2" spans="1:22" x14ac:dyDescent="0.25">
      <c r="A2" s="2" t="s">
        <v>32</v>
      </c>
      <c r="B2" s="2"/>
      <c r="C2" s="2"/>
      <c r="D2" s="2"/>
      <c r="E2" s="2" t="s">
        <v>49</v>
      </c>
      <c r="F2" s="2" t="s">
        <v>31</v>
      </c>
      <c r="G2" s="2" t="s">
        <v>61</v>
      </c>
      <c r="H2" s="2"/>
      <c r="I2" s="2" t="s">
        <v>9</v>
      </c>
      <c r="J2" s="3"/>
      <c r="K2" s="2"/>
      <c r="L2" s="2" t="str">
        <f t="shared" ref="L2:L4" si="0">(MID(G2,1,FIND("mm",G2,1)-1))*1.15&amp;"mm"</f>
        <v>6.9mm</v>
      </c>
      <c r="M2" s="2" t="str">
        <f>(MID(G2,1,FIND("mm",G2,1)-1))*2&amp;"mm"</f>
        <v>12mm</v>
      </c>
      <c r="N2" s="2" t="str">
        <f>(MID(G2,1,FIND("mm",G2,1)-1))*2&amp;"mm"</f>
        <v>12mm</v>
      </c>
      <c r="O2" s="2" t="str">
        <f>MAX((MID(G2,1,FIND("mm",G2,1)-1))*10,100)&amp;"mm"</f>
        <v>100mm</v>
      </c>
      <c r="P2" s="2" t="s">
        <v>70</v>
      </c>
      <c r="Q2" s="2" t="s">
        <v>24</v>
      </c>
      <c r="R2" s="2" t="s">
        <v>71</v>
      </c>
      <c r="S2" s="2"/>
      <c r="T2" s="2"/>
      <c r="U2" s="2"/>
      <c r="V2" s="2" t="s">
        <v>24</v>
      </c>
    </row>
    <row r="3" spans="1:22" x14ac:dyDescent="0.25">
      <c r="A3" s="2" t="s">
        <v>33</v>
      </c>
      <c r="B3" s="2"/>
      <c r="C3" s="2"/>
      <c r="D3" s="2"/>
      <c r="E3" s="2" t="s">
        <v>50</v>
      </c>
      <c r="F3" s="2" t="s">
        <v>31</v>
      </c>
      <c r="G3" s="2" t="s">
        <v>62</v>
      </c>
      <c r="H3" s="2"/>
      <c r="I3" s="2" t="s">
        <v>9</v>
      </c>
      <c r="J3" s="3"/>
      <c r="K3" s="2"/>
      <c r="L3" s="2" t="str">
        <f t="shared" si="0"/>
        <v>9.2mm</v>
      </c>
      <c r="M3" s="2" t="str">
        <f t="shared" ref="M3:M7" si="1">(MID(G3,1,FIND("mm",G3,1)-1))*2&amp;"mm"</f>
        <v>16mm</v>
      </c>
      <c r="N3" s="2" t="str">
        <f t="shared" ref="N3:N7" si="2">(MID(G3,1,FIND("mm",G3,1)-1))*2&amp;"mm"</f>
        <v>16mm</v>
      </c>
      <c r="O3" s="2" t="str">
        <f t="shared" ref="O3:O19" si="3">MAX((MID(G3,1,FIND("mm",G3,1)-1))*10,100)&amp;"mm"</f>
        <v>100mm</v>
      </c>
      <c r="P3" s="2" t="s">
        <v>70</v>
      </c>
      <c r="Q3" s="2" t="s">
        <v>24</v>
      </c>
      <c r="R3" s="2" t="s">
        <v>28</v>
      </c>
      <c r="S3" s="2"/>
      <c r="T3" s="2"/>
      <c r="U3" s="2"/>
      <c r="V3" s="2" t="s">
        <v>24</v>
      </c>
    </row>
    <row r="4" spans="1:22" x14ac:dyDescent="0.25">
      <c r="A4" s="2" t="s">
        <v>30</v>
      </c>
      <c r="B4" s="2"/>
      <c r="C4" s="2"/>
      <c r="D4" s="2"/>
      <c r="E4" s="2" t="s">
        <v>51</v>
      </c>
      <c r="F4" s="2" t="s">
        <v>31</v>
      </c>
      <c r="G4" s="2" t="s">
        <v>22</v>
      </c>
      <c r="H4" s="2"/>
      <c r="I4" s="2" t="s">
        <v>9</v>
      </c>
      <c r="J4" s="3"/>
      <c r="K4" s="2"/>
      <c r="L4" s="2" t="str">
        <f t="shared" si="0"/>
        <v>11.5mm</v>
      </c>
      <c r="M4" s="2" t="str">
        <f t="shared" si="1"/>
        <v>20mm</v>
      </c>
      <c r="N4" s="2" t="str">
        <f t="shared" si="2"/>
        <v>20mm</v>
      </c>
      <c r="O4" s="2" t="str">
        <f t="shared" si="3"/>
        <v>100mm</v>
      </c>
      <c r="P4" s="2" t="s">
        <v>70</v>
      </c>
      <c r="Q4" s="2" t="s">
        <v>24</v>
      </c>
      <c r="R4" s="2" t="s">
        <v>29</v>
      </c>
      <c r="S4" s="2"/>
      <c r="T4" s="2"/>
      <c r="U4" s="2"/>
      <c r="V4" s="2" t="s">
        <v>24</v>
      </c>
    </row>
    <row r="5" spans="1:22" x14ac:dyDescent="0.25">
      <c r="A5" s="4" t="s">
        <v>34</v>
      </c>
      <c r="B5" s="2"/>
      <c r="C5" s="2"/>
      <c r="D5" s="2"/>
      <c r="E5" s="2" t="s">
        <v>52</v>
      </c>
      <c r="F5" s="2" t="s">
        <v>31</v>
      </c>
      <c r="G5" s="2" t="s">
        <v>63</v>
      </c>
      <c r="H5" s="2"/>
      <c r="I5" s="2" t="s">
        <v>9</v>
      </c>
      <c r="J5" s="3"/>
      <c r="K5" s="2"/>
      <c r="L5" s="2" t="str">
        <f>(MID(G5,1,FIND("mm",G5,1)-1))*1.15&amp;"mm"</f>
        <v>13.8mm</v>
      </c>
      <c r="M5" s="2" t="str">
        <f t="shared" si="1"/>
        <v>24mm</v>
      </c>
      <c r="N5" s="2" t="str">
        <f t="shared" si="2"/>
        <v>24mm</v>
      </c>
      <c r="O5" s="2" t="str">
        <f t="shared" si="3"/>
        <v>120mm</v>
      </c>
      <c r="P5" s="2" t="s">
        <v>70</v>
      </c>
      <c r="Q5" s="2" t="s">
        <v>24</v>
      </c>
      <c r="R5" s="2" t="s">
        <v>72</v>
      </c>
      <c r="S5" s="2"/>
      <c r="T5" s="2"/>
      <c r="U5" s="2"/>
      <c r="V5" s="2" t="s">
        <v>24</v>
      </c>
    </row>
    <row r="6" spans="1:22" x14ac:dyDescent="0.25">
      <c r="A6" s="4" t="s">
        <v>35</v>
      </c>
      <c r="B6" s="2"/>
      <c r="C6" s="2"/>
      <c r="D6" s="2"/>
      <c r="E6" s="2" t="s">
        <v>53</v>
      </c>
      <c r="F6" s="2" t="s">
        <v>31</v>
      </c>
      <c r="G6" s="2" t="s">
        <v>64</v>
      </c>
      <c r="H6" s="2"/>
      <c r="I6" s="2" t="s">
        <v>9</v>
      </c>
      <c r="J6" s="3"/>
      <c r="K6" s="2"/>
      <c r="L6" s="2" t="str">
        <f t="shared" ref="L6:L11" si="4">(MID(G6,1,FIND("mm",G6,1)-1))*1.15&amp;"mm"</f>
        <v>16.1mm</v>
      </c>
      <c r="M6" s="2" t="str">
        <f t="shared" si="1"/>
        <v>28mm</v>
      </c>
      <c r="N6" s="2" t="str">
        <f t="shared" si="2"/>
        <v>28mm</v>
      </c>
      <c r="O6" s="2" t="str">
        <f t="shared" si="3"/>
        <v>140mm</v>
      </c>
      <c r="P6" s="2" t="s">
        <v>70</v>
      </c>
      <c r="Q6" s="2" t="s">
        <v>24</v>
      </c>
      <c r="R6" s="2" t="s">
        <v>73</v>
      </c>
      <c r="S6" s="2"/>
      <c r="T6" s="2"/>
      <c r="U6" s="2"/>
      <c r="V6" s="2" t="s">
        <v>24</v>
      </c>
    </row>
    <row r="7" spans="1:22" x14ac:dyDescent="0.25">
      <c r="A7" s="2" t="s">
        <v>36</v>
      </c>
      <c r="B7" s="2"/>
      <c r="C7" s="2"/>
      <c r="D7" s="2"/>
      <c r="E7" s="2" t="s">
        <v>54</v>
      </c>
      <c r="F7" s="2" t="s">
        <v>31</v>
      </c>
      <c r="G7" s="2" t="s">
        <v>25</v>
      </c>
      <c r="H7" s="2"/>
      <c r="I7" s="2" t="s">
        <v>9</v>
      </c>
      <c r="J7" s="3"/>
      <c r="K7" s="2"/>
      <c r="L7" s="2" t="str">
        <f t="shared" si="4"/>
        <v>18.4mm</v>
      </c>
      <c r="M7" s="2" t="str">
        <f t="shared" si="1"/>
        <v>32mm</v>
      </c>
      <c r="N7" s="2" t="str">
        <f t="shared" si="2"/>
        <v>32mm</v>
      </c>
      <c r="O7" s="2" t="str">
        <f t="shared" si="3"/>
        <v>160mm</v>
      </c>
      <c r="P7" s="2" t="s">
        <v>70</v>
      </c>
      <c r="Q7" s="2" t="s">
        <v>24</v>
      </c>
      <c r="R7" s="2" t="s">
        <v>74</v>
      </c>
      <c r="S7" s="2"/>
      <c r="T7" s="2"/>
      <c r="U7" s="2"/>
      <c r="V7" s="2" t="s">
        <v>24</v>
      </c>
    </row>
    <row r="8" spans="1:22" x14ac:dyDescent="0.25">
      <c r="A8" s="2" t="s">
        <v>37</v>
      </c>
      <c r="B8" s="2"/>
      <c r="C8" s="2"/>
      <c r="D8" s="2"/>
      <c r="E8" s="2" t="s">
        <v>55</v>
      </c>
      <c r="F8" s="2" t="s">
        <v>31</v>
      </c>
      <c r="G8" s="2" t="s">
        <v>6</v>
      </c>
      <c r="H8" s="2"/>
      <c r="I8" s="2" t="s">
        <v>9</v>
      </c>
      <c r="J8" s="3"/>
      <c r="K8" s="2"/>
      <c r="L8" s="2" t="str">
        <f t="shared" si="4"/>
        <v>23mm</v>
      </c>
      <c r="M8" s="2" t="str">
        <f>(MID(G8,1,FIND("mm",G8,1)-1))*3.5&amp;"mm"</f>
        <v>70mm</v>
      </c>
      <c r="N8" s="2" t="str">
        <f>(MID(G8,1,FIND("mm",G8,1)-1))*3.5&amp;"mm"</f>
        <v>70mm</v>
      </c>
      <c r="O8" s="2" t="str">
        <f t="shared" si="3"/>
        <v>200mm</v>
      </c>
      <c r="P8" s="2" t="s">
        <v>70</v>
      </c>
      <c r="Q8" s="2" t="s">
        <v>24</v>
      </c>
      <c r="R8" s="2" t="s">
        <v>75</v>
      </c>
      <c r="S8" s="2"/>
      <c r="T8" s="2"/>
      <c r="U8" s="2"/>
      <c r="V8" s="2" t="s">
        <v>24</v>
      </c>
    </row>
    <row r="9" spans="1:22" x14ac:dyDescent="0.25">
      <c r="A9" s="2" t="s">
        <v>38</v>
      </c>
      <c r="B9" s="2"/>
      <c r="C9" s="2"/>
      <c r="D9" s="2"/>
      <c r="E9" s="2" t="s">
        <v>56</v>
      </c>
      <c r="F9" s="2" t="s">
        <v>31</v>
      </c>
      <c r="G9" s="2" t="s">
        <v>23</v>
      </c>
      <c r="H9" s="2"/>
      <c r="I9" s="2" t="s">
        <v>9</v>
      </c>
      <c r="J9" s="3"/>
      <c r="K9" s="2"/>
      <c r="L9" s="2" t="str">
        <f t="shared" si="4"/>
        <v>28.75mm</v>
      </c>
      <c r="M9" s="2" t="str">
        <f t="shared" ref="M9:M11" si="5">(MID(G9,1,FIND("mm",G9,1)-1))*3.5&amp;"mm"</f>
        <v>87.5mm</v>
      </c>
      <c r="N9" s="2" t="str">
        <f t="shared" ref="N9:N11" si="6">(MID(G9,1,FIND("mm",G9,1)-1))*3.5&amp;"mm"</f>
        <v>87.5mm</v>
      </c>
      <c r="O9" s="2" t="str">
        <f t="shared" si="3"/>
        <v>250mm</v>
      </c>
      <c r="P9" s="2" t="s">
        <v>70</v>
      </c>
      <c r="Q9" s="2" t="s">
        <v>24</v>
      </c>
      <c r="R9" s="2" t="s">
        <v>76</v>
      </c>
      <c r="S9" s="2"/>
      <c r="T9" s="2"/>
      <c r="U9" s="2"/>
      <c r="V9" s="2" t="s">
        <v>24</v>
      </c>
    </row>
    <row r="10" spans="1:22" x14ac:dyDescent="0.25">
      <c r="A10" s="2" t="s">
        <v>39</v>
      </c>
      <c r="B10" s="2"/>
      <c r="C10" s="2"/>
      <c r="D10" s="2"/>
      <c r="E10" s="2" t="s">
        <v>57</v>
      </c>
      <c r="F10" s="2" t="s">
        <v>31</v>
      </c>
      <c r="G10" s="2" t="s">
        <v>65</v>
      </c>
      <c r="H10" s="2"/>
      <c r="I10" s="2" t="s">
        <v>9</v>
      </c>
      <c r="J10" s="2"/>
      <c r="K10" s="2"/>
      <c r="L10" s="2" t="str">
        <f t="shared" si="4"/>
        <v>36.8mm</v>
      </c>
      <c r="M10" s="2" t="str">
        <f t="shared" si="5"/>
        <v>112mm</v>
      </c>
      <c r="N10" s="2" t="str">
        <f t="shared" si="6"/>
        <v>112mm</v>
      </c>
      <c r="O10" s="2" t="str">
        <f t="shared" si="3"/>
        <v>320mm</v>
      </c>
      <c r="P10" s="2" t="s">
        <v>70</v>
      </c>
      <c r="Q10" s="2" t="s">
        <v>24</v>
      </c>
      <c r="R10" s="2" t="s">
        <v>77</v>
      </c>
      <c r="S10" s="2"/>
      <c r="T10" s="2"/>
      <c r="U10" s="2"/>
      <c r="V10" s="2" t="s">
        <v>24</v>
      </c>
    </row>
    <row r="11" spans="1:22" x14ac:dyDescent="0.25">
      <c r="A11" s="2" t="s">
        <v>40</v>
      </c>
      <c r="B11" s="2"/>
      <c r="C11" s="2"/>
      <c r="D11" s="2"/>
      <c r="E11" s="2" t="s">
        <v>58</v>
      </c>
      <c r="F11" s="2" t="s">
        <v>31</v>
      </c>
      <c r="G11" s="2" t="s">
        <v>66</v>
      </c>
      <c r="H11" s="2"/>
      <c r="I11" s="2" t="s">
        <v>9</v>
      </c>
      <c r="J11" s="2"/>
      <c r="K11" s="2"/>
      <c r="L11" s="2" t="str">
        <f t="shared" si="4"/>
        <v>46mm</v>
      </c>
      <c r="M11" s="2" t="str">
        <f t="shared" si="5"/>
        <v>140mm</v>
      </c>
      <c r="N11" s="2" t="str">
        <f t="shared" si="6"/>
        <v>140mm</v>
      </c>
      <c r="O11" s="2" t="str">
        <f t="shared" si="3"/>
        <v>400mm</v>
      </c>
      <c r="P11" s="2" t="s">
        <v>70</v>
      </c>
      <c r="Q11" s="2" t="s">
        <v>24</v>
      </c>
      <c r="R11" s="2" t="s">
        <v>78</v>
      </c>
      <c r="S11" s="2"/>
      <c r="T11" s="2"/>
      <c r="U11" s="2"/>
      <c r="V11" s="2" t="s">
        <v>24</v>
      </c>
    </row>
    <row r="12" spans="1:22" x14ac:dyDescent="0.25">
      <c r="A12" s="4" t="s">
        <v>41</v>
      </c>
      <c r="B12" s="2"/>
      <c r="C12" s="2"/>
      <c r="D12" s="2"/>
      <c r="E12" s="2" t="s">
        <v>59</v>
      </c>
      <c r="F12" s="2" t="s">
        <v>31</v>
      </c>
      <c r="G12" s="2" t="s">
        <v>67</v>
      </c>
      <c r="H12" s="2"/>
      <c r="I12" s="2" t="s">
        <v>69</v>
      </c>
      <c r="J12" s="2"/>
      <c r="K12" s="2"/>
      <c r="L12" s="2" t="str">
        <f>G12</f>
        <v>5mm</v>
      </c>
      <c r="M12" s="2" t="str">
        <f>(MID(G12,1,FIND("mm",G12,1)-1))*2&amp;"mm"</f>
        <v>10mm</v>
      </c>
      <c r="N12" s="2" t="str">
        <f>(MID(G12,1,FIND("mm",G12,1)-1))*2&amp;"mm"</f>
        <v>10mm</v>
      </c>
      <c r="O12" s="2" t="str">
        <f t="shared" si="3"/>
        <v>100mm</v>
      </c>
      <c r="P12" s="2" t="s">
        <v>70</v>
      </c>
      <c r="Q12" s="2" t="s">
        <v>24</v>
      </c>
      <c r="R12" s="2" t="s">
        <v>79</v>
      </c>
      <c r="S12" s="2"/>
      <c r="T12" s="2"/>
      <c r="U12" s="2"/>
      <c r="V12" s="2" t="s">
        <v>24</v>
      </c>
    </row>
    <row r="13" spans="1:22" x14ac:dyDescent="0.25">
      <c r="A13" s="4" t="s">
        <v>42</v>
      </c>
      <c r="B13" s="2"/>
      <c r="C13" s="2"/>
      <c r="D13" s="2"/>
      <c r="E13" s="2" t="s">
        <v>49</v>
      </c>
      <c r="F13" s="2" t="s">
        <v>31</v>
      </c>
      <c r="G13" s="2" t="s">
        <v>61</v>
      </c>
      <c r="H13" s="2"/>
      <c r="I13" s="2" t="s">
        <v>69</v>
      </c>
      <c r="J13" s="2"/>
      <c r="K13" s="2"/>
      <c r="L13" s="2" t="str">
        <f t="shared" ref="L13:L19" si="7">G13</f>
        <v>6mm</v>
      </c>
      <c r="M13" s="2" t="str">
        <f t="shared" ref="M13:M19" si="8">(MID(G13,1,FIND("mm",G13,1)-1))*2&amp;"mm"</f>
        <v>12mm</v>
      </c>
      <c r="N13" s="2" t="str">
        <f t="shared" ref="N13:N19" si="9">(MID(G13,1,FIND("mm",G13,1)-1))*2&amp;"mm"</f>
        <v>12mm</v>
      </c>
      <c r="O13" s="2" t="str">
        <f t="shared" si="3"/>
        <v>100mm</v>
      </c>
      <c r="P13" s="2" t="s">
        <v>70</v>
      </c>
      <c r="Q13" s="2" t="s">
        <v>24</v>
      </c>
      <c r="R13" s="2" t="s">
        <v>80</v>
      </c>
      <c r="S13" s="2"/>
      <c r="T13" s="2"/>
      <c r="U13" s="2"/>
      <c r="V13" s="2" t="s">
        <v>24</v>
      </c>
    </row>
    <row r="14" spans="1:22" x14ac:dyDescent="0.25">
      <c r="A14" s="4" t="s">
        <v>43</v>
      </c>
      <c r="B14" s="2"/>
      <c r="C14" s="2"/>
      <c r="D14" s="2"/>
      <c r="E14" s="2" t="s">
        <v>60</v>
      </c>
      <c r="F14" s="2" t="s">
        <v>31</v>
      </c>
      <c r="G14" s="2" t="s">
        <v>68</v>
      </c>
      <c r="H14" s="2"/>
      <c r="I14" s="2" t="s">
        <v>69</v>
      </c>
      <c r="J14" s="2"/>
      <c r="K14" s="2"/>
      <c r="L14" s="2" t="str">
        <f t="shared" si="7"/>
        <v>7mm</v>
      </c>
      <c r="M14" s="2" t="str">
        <f t="shared" si="8"/>
        <v>14mm</v>
      </c>
      <c r="N14" s="2" t="str">
        <f t="shared" si="9"/>
        <v>14mm</v>
      </c>
      <c r="O14" s="2" t="str">
        <f t="shared" si="3"/>
        <v>100mm</v>
      </c>
      <c r="P14" s="2" t="s">
        <v>70</v>
      </c>
      <c r="Q14" s="2" t="s">
        <v>24</v>
      </c>
      <c r="R14" s="2" t="s">
        <v>81</v>
      </c>
      <c r="S14" s="2"/>
      <c r="T14" s="2"/>
      <c r="U14" s="2"/>
      <c r="V14" s="2" t="s">
        <v>24</v>
      </c>
    </row>
    <row r="15" spans="1:22" x14ac:dyDescent="0.25">
      <c r="A15" s="4" t="s">
        <v>44</v>
      </c>
      <c r="B15" s="2"/>
      <c r="C15" s="2"/>
      <c r="D15" s="2"/>
      <c r="E15" s="2" t="s">
        <v>50</v>
      </c>
      <c r="F15" s="2" t="s">
        <v>31</v>
      </c>
      <c r="G15" s="2" t="s">
        <v>62</v>
      </c>
      <c r="H15" s="2"/>
      <c r="I15" s="2" t="s">
        <v>69</v>
      </c>
      <c r="J15" s="2"/>
      <c r="K15" s="2"/>
      <c r="L15" s="2" t="str">
        <f t="shared" si="7"/>
        <v>8mm</v>
      </c>
      <c r="M15" s="2" t="str">
        <f t="shared" si="8"/>
        <v>16mm</v>
      </c>
      <c r="N15" s="2" t="str">
        <f t="shared" si="9"/>
        <v>16mm</v>
      </c>
      <c r="O15" s="2" t="str">
        <f t="shared" si="3"/>
        <v>100mm</v>
      </c>
      <c r="P15" s="2" t="s">
        <v>70</v>
      </c>
      <c r="Q15" s="2" t="s">
        <v>24</v>
      </c>
      <c r="R15" s="2" t="s">
        <v>82</v>
      </c>
      <c r="S15" s="2"/>
      <c r="T15" s="2"/>
      <c r="U15" s="2"/>
      <c r="V15" s="2" t="s">
        <v>24</v>
      </c>
    </row>
    <row r="16" spans="1:22" x14ac:dyDescent="0.25">
      <c r="A16" s="4" t="s">
        <v>45</v>
      </c>
      <c r="B16" s="2"/>
      <c r="C16" s="2"/>
      <c r="D16" s="2"/>
      <c r="E16" s="2" t="s">
        <v>51</v>
      </c>
      <c r="F16" s="2" t="s">
        <v>31</v>
      </c>
      <c r="G16" s="2" t="s">
        <v>22</v>
      </c>
      <c r="H16" s="2"/>
      <c r="I16" s="2" t="s">
        <v>69</v>
      </c>
      <c r="J16" s="2"/>
      <c r="K16" s="2"/>
      <c r="L16" s="2" t="str">
        <f t="shared" si="7"/>
        <v>10mm</v>
      </c>
      <c r="M16" s="2" t="str">
        <f t="shared" si="8"/>
        <v>20mm</v>
      </c>
      <c r="N16" s="2" t="str">
        <f t="shared" si="9"/>
        <v>20mm</v>
      </c>
      <c r="O16" s="2" t="str">
        <f t="shared" si="3"/>
        <v>100mm</v>
      </c>
      <c r="P16" s="2" t="s">
        <v>70</v>
      </c>
      <c r="Q16" s="2" t="s">
        <v>24</v>
      </c>
      <c r="R16" s="2" t="s">
        <v>83</v>
      </c>
      <c r="S16" s="2"/>
      <c r="T16" s="2"/>
      <c r="U16" s="2"/>
      <c r="V16" s="2" t="s">
        <v>24</v>
      </c>
    </row>
    <row r="17" spans="1:22" x14ac:dyDescent="0.25">
      <c r="A17" s="4" t="s">
        <v>46</v>
      </c>
      <c r="B17" s="2"/>
      <c r="C17" s="2"/>
      <c r="D17" s="2"/>
      <c r="E17" s="2" t="s">
        <v>52</v>
      </c>
      <c r="F17" s="2" t="s">
        <v>31</v>
      </c>
      <c r="G17" s="2" t="s">
        <v>63</v>
      </c>
      <c r="H17" s="2"/>
      <c r="I17" s="2" t="s">
        <v>69</v>
      </c>
      <c r="J17" s="2"/>
      <c r="K17" s="2"/>
      <c r="L17" s="2" t="str">
        <f t="shared" si="7"/>
        <v>12mm</v>
      </c>
      <c r="M17" s="2" t="str">
        <f t="shared" si="8"/>
        <v>24mm</v>
      </c>
      <c r="N17" s="2" t="str">
        <f t="shared" si="9"/>
        <v>24mm</v>
      </c>
      <c r="O17" s="2" t="str">
        <f t="shared" si="3"/>
        <v>120mm</v>
      </c>
      <c r="P17" s="2" t="s">
        <v>70</v>
      </c>
      <c r="Q17" s="2" t="s">
        <v>24</v>
      </c>
      <c r="R17" s="2" t="s">
        <v>84</v>
      </c>
      <c r="S17" s="2"/>
      <c r="T17" s="2"/>
      <c r="U17" s="2"/>
      <c r="V17" s="2" t="s">
        <v>24</v>
      </c>
    </row>
    <row r="18" spans="1:22" x14ac:dyDescent="0.25">
      <c r="A18" s="4" t="s">
        <v>47</v>
      </c>
      <c r="B18" s="2"/>
      <c r="C18" s="2"/>
      <c r="D18" s="2"/>
      <c r="E18" s="2" t="s">
        <v>53</v>
      </c>
      <c r="F18" s="2" t="s">
        <v>31</v>
      </c>
      <c r="G18" s="2" t="s">
        <v>64</v>
      </c>
      <c r="H18" s="2"/>
      <c r="I18" s="2" t="s">
        <v>69</v>
      </c>
      <c r="J18" s="2"/>
      <c r="K18" s="2"/>
      <c r="L18" s="2" t="str">
        <f t="shared" si="7"/>
        <v>14mm</v>
      </c>
      <c r="M18" s="2" t="str">
        <f t="shared" si="8"/>
        <v>28mm</v>
      </c>
      <c r="N18" s="2" t="str">
        <f t="shared" si="9"/>
        <v>28mm</v>
      </c>
      <c r="O18" s="2" t="str">
        <f t="shared" si="3"/>
        <v>140mm</v>
      </c>
      <c r="P18" s="2" t="s">
        <v>70</v>
      </c>
      <c r="Q18" s="2" t="s">
        <v>24</v>
      </c>
      <c r="R18" s="2" t="s">
        <v>85</v>
      </c>
      <c r="S18" s="2"/>
      <c r="T18" s="2"/>
      <c r="U18" s="2"/>
      <c r="V18" s="2" t="s">
        <v>24</v>
      </c>
    </row>
    <row r="19" spans="1:22" x14ac:dyDescent="0.25">
      <c r="A19" s="4" t="s">
        <v>48</v>
      </c>
      <c r="B19" s="2"/>
      <c r="C19" s="2"/>
      <c r="D19" s="2"/>
      <c r="E19" s="2" t="s">
        <v>54</v>
      </c>
      <c r="F19" s="2" t="s">
        <v>31</v>
      </c>
      <c r="G19" s="2" t="s">
        <v>25</v>
      </c>
      <c r="H19" s="2"/>
      <c r="I19" s="2" t="s">
        <v>69</v>
      </c>
      <c r="J19" s="2"/>
      <c r="K19" s="2"/>
      <c r="L19" s="2" t="str">
        <f t="shared" si="7"/>
        <v>16mm</v>
      </c>
      <c r="M19" s="2" t="str">
        <f t="shared" si="8"/>
        <v>32mm</v>
      </c>
      <c r="N19" s="2" t="str">
        <f t="shared" si="9"/>
        <v>32mm</v>
      </c>
      <c r="O19" s="2" t="str">
        <f t="shared" si="3"/>
        <v>160mm</v>
      </c>
      <c r="P19" s="2" t="s">
        <v>70</v>
      </c>
      <c r="Q19" s="2" t="s">
        <v>24</v>
      </c>
      <c r="R19" s="2" t="s">
        <v>86</v>
      </c>
      <c r="S19" s="2"/>
      <c r="T19" s="2"/>
      <c r="U19" s="2"/>
      <c r="V19" s="2" t="s">
        <v>24</v>
      </c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D34" sqref="D34:E34"/>
    </sheetView>
  </sheetViews>
  <sheetFormatPr defaultRowHeight="15" x14ac:dyDescent="0.25"/>
  <cols>
    <col min="1" max="1" width="23.28515625" customWidth="1"/>
  </cols>
  <sheetData>
    <row r="1" spans="1:1" x14ac:dyDescent="0.25">
      <c r="A1" s="1"/>
    </row>
    <row r="2" spans="1:1" x14ac:dyDescent="0.25">
      <c r="A2" s="1"/>
    </row>
    <row r="3" spans="1:1" x14ac:dyDescent="0.25">
      <c r="A3" s="1"/>
    </row>
    <row r="4" spans="1:1" x14ac:dyDescent="0.25">
      <c r="A4" s="1"/>
    </row>
    <row r="5" spans="1:1" x14ac:dyDescent="0.25">
      <c r="A5" s="1"/>
    </row>
    <row r="6" spans="1:1" x14ac:dyDescent="0.25">
      <c r="A6" s="1"/>
    </row>
    <row r="7" spans="1:1" x14ac:dyDescent="0.25">
      <c r="A7" s="1"/>
    </row>
    <row r="8" spans="1:1" x14ac:dyDescent="0.25">
      <c r="A8" s="1"/>
    </row>
    <row r="9" spans="1:1" x14ac:dyDescent="0.25">
      <c r="A9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2017-09-22T19:46:18Z</dcterms:modified>
</cp:coreProperties>
</file>